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Gestão de Projetos\Projetos 2018\"/>
    </mc:Choice>
  </mc:AlternateContent>
  <bookViews>
    <workbookView xWindow="0" yWindow="0" windowWidth="21600" windowHeight="9600" tabRatio="991"/>
  </bookViews>
  <sheets>
    <sheet name="Plan1" sheetId="1" r:id="rId1"/>
    <sheet name="Plan2" sheetId="2" r:id="rId2"/>
    <sheet name="Plan3" sheetId="3" r:id="rId3"/>
  </sheets>
  <definedNames>
    <definedName name="_GoBack" localSheetId="0">Plan1!#REF!</definedName>
    <definedName name="OLE_LINK15" localSheetId="0">Plan1!#REF!</definedName>
    <definedName name="OLE_LINK17" localSheetId="0">Plan1!#REF!</definedName>
    <definedName name="OLE_LINK5" localSheetId="0">Plan1!#REF!</definedName>
  </definedNames>
  <calcPr calcId="162913"/>
</workbook>
</file>

<file path=xl/calcChain.xml><?xml version="1.0" encoding="utf-8"?>
<calcChain xmlns="http://schemas.openxmlformats.org/spreadsheetml/2006/main">
  <c r="B8" i="1" l="1"/>
  <c r="B10" i="1" l="1"/>
  <c r="B9" i="1"/>
  <c r="B7" i="1"/>
  <c r="B6" i="1"/>
  <c r="B5" i="1"/>
  <c r="B4" i="1"/>
  <c r="B3" i="1"/>
  <c r="B14" i="1"/>
  <c r="B13" i="1"/>
  <c r="B12" i="1"/>
</calcChain>
</file>

<file path=xl/sharedStrings.xml><?xml version="1.0" encoding="utf-8"?>
<sst xmlns="http://schemas.openxmlformats.org/spreadsheetml/2006/main" count="122" uniqueCount="83">
  <si>
    <t>TÍTULO</t>
  </si>
  <si>
    <t>ESCOPO</t>
  </si>
  <si>
    <t>STATUS</t>
  </si>
  <si>
    <t>PROCESSO</t>
  </si>
  <si>
    <t>VIGÊNCIA</t>
  </si>
  <si>
    <t>ALINHADO AO  PLANEJAMENTO ESTRATÉGICO? (ASSINALAR O MACRODESAFIO OU OBJETIVO ESTRATÉGICO)</t>
  </si>
  <si>
    <t>RESULTADOS E IMPACTOS ESPERADOS</t>
  </si>
  <si>
    <t>Em Execução</t>
  </si>
  <si>
    <t>Concluído</t>
  </si>
  <si>
    <t>Em Estruturação</t>
  </si>
  <si>
    <t>LEVANTAMENTO DO ESTADO FÍSICO DE EDIFICAÇÕES DA JFCE.</t>
  </si>
  <si>
    <t>Realização de levantamento das condições físicas dos edifícios sede e anexos, identificação das necessidades de restauração de estrutura de concreto armado, modernização dos sistemas prediais, elaboração de planejamento à solução dos problemas detectados e plano de ação relativo à contratação dos serviços a serem realizados, fiscalização da execução dos trabalhos, recebimento dos serviços contratados e respectivo pagamento.</t>
  </si>
  <si>
    <t>REVITALIZAÇÃO DAS FACHADAS DE CONCRETO APARENTE E ENVIDRAÇADAS DO EDIFÍCIO SEDE.</t>
  </si>
  <si>
    <t>Revitalização da edificação, a qual vem apresentando diversos problemas de infiltração, desplacamento e corrosão das estruturas metálicas de reforço estrutural dos brises, devido ao desgaste natural das intempéries no decorrer dos anos.</t>
  </si>
  <si>
    <t>ACESSIBILIDADE A EDIFICAÇÕES E MOBILIÁRIO.</t>
  </si>
  <si>
    <t>-</t>
  </si>
  <si>
    <t>OTIMIZAÇÃO DO ARQUIVO</t>
  </si>
  <si>
    <t>Ampliação da estrutura de armazenamento de dados.</t>
  </si>
  <si>
    <t>Concluído em 2018</t>
  </si>
  <si>
    <t>Participação em registro de preços nacional, gerenciado pelo CNJ, para aquisição de certificados digitais (A1 pessoa física, A1 pessoa jurídica, A1 SSL, A3 pessoa física, A3 pessoa jurídica para suprir as necessidades de certificados nos próximos 3 anos.</t>
  </si>
  <si>
    <t>0000517-14.2019.4.05.7000 0002658-13.2018.4.05.7300</t>
  </si>
  <si>
    <t>Implantação e treinamento de usuários do sistema adotado pela 5ª Região para controle de patrimônio e almoxarifado.</t>
  </si>
  <si>
    <t>Renovação do Contrato da Central de Serviços para atendimento remoto e presencial na sede e subseções, exigida na Resolução 211/2015 CNJ (art. 24, XII).</t>
  </si>
  <si>
    <t>0001215-27.2018.4.05.7300</t>
  </si>
  <si>
    <t>Sistema de controle de agendamento de videoconferências, audiências e uso de salas. Informações disponibilizadas em páginas setoriais e televisores.</t>
  </si>
  <si>
    <t>Sistema de controle de visitantes e transientes com realização de cadastro e registro fotográfico, visando o acesso através de crachá.</t>
  </si>
  <si>
    <t>0000444-83.2017.4.05.7300</t>
  </si>
  <si>
    <t>Monitoramento através de Circuito Fechado de Televisão para melhoria da segurança dos Magistrados e Servidores da JFSE.</t>
  </si>
  <si>
    <t>0001707-19.2018.4.05.7300</t>
  </si>
  <si>
    <t>Registro de Preços para contratação de empresa especializada para prestação de serviços de links de acesso compostos por link dedicado de acesso à internet em fibra ótica, para a sede da JFSE e links de interligação para conexão da sede com as Subseções Judiciárias (5ª, 6ª, 7ª, 8ª e 9ª Varas).</t>
  </si>
  <si>
    <t>0000622-95.2018.4.05.7300</t>
  </si>
  <si>
    <t>Inclusão dos PAs e Documentos do FLUXUS no SEI, encerrando a utilização daquele sistema.</t>
  </si>
  <si>
    <t xml:space="preserve">Portaria Direção do Foro nº 09/2018 </t>
  </si>
  <si>
    <t>Criação do Sistema DocDigital -Digitalização das pastas funcionais visando a guarda virtual da documentação funcional dos servidores e a disponibilização dos assentamentos funcionais para todos os servidores ativos.</t>
  </si>
  <si>
    <t>0002543-89.2019.4.05.7300</t>
  </si>
  <si>
    <t>Ações que visem a melhoria dos níveis de qualidade de vida no trabalho promovendo satisfação e redução de indicadores negativos, tais como baixo desempenho, absenteísmo, doenças do trabalho, licenças-saúde e aposentadorias precoces, além de incrementar a produtividade e os bons resultados na execução das tarefas.</t>
  </si>
  <si>
    <t>Aprovado em 2018</t>
  </si>
  <si>
    <t>0000224-85.2017.4.05.7300</t>
  </si>
  <si>
    <t>Implantação do Sistema de Iventário de Bens da JFSE</t>
  </si>
  <si>
    <t>Controle de acesso ao Fórum.</t>
  </si>
  <si>
    <t>Instalação de novos Access Points para prover maior área de cobertura do sinal Wi-Fi e com maior capacidade de conexões simultâneas. Atualização dos Switches Cores (concentrador de pontos de acesso à rede) da JFSE.</t>
  </si>
  <si>
    <t>Monitoramento de Segurança</t>
  </si>
  <si>
    <t>0000989-22.2018.4.05.7300</t>
  </si>
  <si>
    <t>Complementação ao projeto de acessibilidade das  Áreas Internas e Externas das Edificações da JFSE de modo a se adequar à ABNT NBR 9050/2015.</t>
  </si>
  <si>
    <t>Elaborar estudo de viabiliade de implantação de sistemas de geração fotovoltaica na SJSE</t>
  </si>
  <si>
    <t>não houve</t>
  </si>
  <si>
    <t>ao longo de 2018</t>
  </si>
  <si>
    <t>REVISÃO DO REGULAMENTO DA CENTRAL DE MANDADOS DE ARACAJU</t>
  </si>
  <si>
    <t>Atualização do Regulamento da Central de Mandados de Aracaju, através do rezoneamento das áreas de atuação dos oficiais e redistribuição dos meirinhos, a partir de estudo apresentado pela CEMAN e pela Direção do Núcleo Judiciário.</t>
  </si>
  <si>
    <t>DESCARTE DE AUTOS FINDOS</t>
  </si>
  <si>
    <t>Através da atuação da Comissão Permanente de Avalição e Gestão de Autos Findos-COPAGED foram analisados - no ano de 2018 - aproximadamente 9 mil processos e efetivamente descartados 8.077 autos findos.</t>
  </si>
  <si>
    <t>0001841-80.2017.4.05.7300</t>
  </si>
  <si>
    <t>MIGRAÇÃO DO REMANESCENTE DE AUTOS JUDICIAIS FÍSICOS PARA O PJE</t>
  </si>
  <si>
    <t>As Unidades judiciárias estão empenhadas na migração do acervo residual existente.</t>
  </si>
  <si>
    <t>0000599-86.2017.4.05.7300</t>
  </si>
  <si>
    <t xml:space="preserve">A racionalização do espaço do Arquivo Judicial da JFSE foi iniciada em 2017, a partir da destinação das armas de fogo e de materiais apreendidos por meio de ações penais e inquéritos policiais já encerrados.
A medida, que visa à redução de custos de manutenção da estrutura do acervo de bens, após a manifestação das respectivas Unidades judiciárias permitiu até setembro de 2018, a diminuição de 70% dos materiais arquivados.
</t>
  </si>
  <si>
    <t>0001828-81.2017.4.05.7300</t>
  </si>
  <si>
    <t>PROJETOS - JFSE - 2018</t>
  </si>
  <si>
    <t>ENERGIA FOTOVOLTAICA</t>
  </si>
  <si>
    <t>AMPLIAÇÃO DA CAPACIDADE DE ARMAZENAMENTO - STORAGES</t>
  </si>
  <si>
    <t>Melhoria da infraestrutura e governança de TIC</t>
  </si>
  <si>
    <t>otimizar custos operacionais</t>
  </si>
  <si>
    <t>Assegurar efetividade dos serviços de TI para a Justiça Federal</t>
  </si>
  <si>
    <t xml:space="preserve">Aperfeiçoamento da gestão de custos </t>
  </si>
  <si>
    <t>Melhoria de infraestrutura</t>
  </si>
  <si>
    <t>Melhoria da Gestão de Pessoas</t>
  </si>
  <si>
    <t>Otimizar custos operacionais</t>
  </si>
  <si>
    <t>1- Manutenção e Evolução de Soluções de Segurança da Informação
2-  Atingir, até 2019, 80% de satisfação dos clientes internos</t>
  </si>
  <si>
    <t>Atingir, até 2019, 70% de satisfação dos clientes internos</t>
  </si>
  <si>
    <t>Atingir, até 2020, 70% de satisfação dos clientes externos</t>
  </si>
  <si>
    <t>1. Padronização dos processos administrativos; 2-Proporcionou maior eficiência e celeridade com a utilização de um sistema único;</t>
  </si>
  <si>
    <t>1.Proteção quanto a perda dos documentos físicos por desgaste do tempo ou força maior 2. Celeridade e facilidade na consulta dos documentos pelos servidores 3. Redução de despesas com o consumo de toners e papel na impressão de portarias e outros documentos.</t>
  </si>
  <si>
    <t>1.Fomentar a cultura da qualidade de vida no trabalho 2. Valorização humana por meio de ações que visem atenção à saúde física e mental, bem-estar, ética, transparência, integração, comunicação e gestão participativa 3. Reconhecimento pelos colaboradores, até 2022, pela promoção da qualidade de vida no trabalho.</t>
  </si>
  <si>
    <t>Conservação e manutenção dos predios pertencentes a SJSE</t>
  </si>
  <si>
    <t>Melhoria na acessibilidade dos servidores, Magistrados e usuários.</t>
  </si>
  <si>
    <t>Redução das contas de energias dos prédios da SJSE cobradas pelas concessionárias fornecedoras de energia elétrica.</t>
  </si>
  <si>
    <t>final de 2022</t>
  </si>
  <si>
    <t>187-87.2018.4.05.7300 - 7ª Vara</t>
  </si>
  <si>
    <t>Revitalização das fachadas de concreto aparente e envidraçadas do edifício-sede</t>
  </si>
  <si>
    <t>Instituição da governança judiciária</t>
  </si>
  <si>
    <t>Espera-se uma distribuição mais equilibrada do trabalho e, consequentemente, celeridade no cumprimento das diligências processuais</t>
  </si>
  <si>
    <t>Possibilitar a otimização dos espaços destinados à guarda de bens e ao arquivo de processos</t>
  </si>
  <si>
    <t>Celeridade processual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</si>
</sst>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24"/>
      <color indexed="8"/>
      <name val="Taffy"/>
      <family val="4"/>
    </font>
    <font>
      <sz val="12"/>
      <color indexed="8"/>
      <name val="Times New Roman"/>
      <family val="1"/>
    </font>
    <font>
      <b/>
      <sz val="12"/>
      <color indexed="8"/>
      <name val="Cambria"/>
      <family val="1"/>
    </font>
    <font>
      <sz val="12"/>
      <name val="Times New Roman"/>
      <family val="1"/>
    </font>
    <font>
      <sz val="11"/>
      <color indexed="8"/>
      <name val="Calibri"/>
      <family val="2"/>
    </font>
  </fonts>
  <fills count="2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s>
  <cellStyleXfs count="42">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7" borderId="1" applyNumberFormat="0" applyAlignment="0" applyProtection="0"/>
    <xf numFmtId="0" fontId="7" fillId="3" borderId="0" applyNumberFormat="0" applyBorder="0" applyAlignment="0" applyProtection="0"/>
    <xf numFmtId="0" fontId="8" fillId="18" borderId="0" applyNumberFormat="0" applyBorder="0" applyAlignment="0" applyProtection="0"/>
    <xf numFmtId="0" fontId="21" fillId="19" borderId="4" applyNumberFormat="0" applyAlignment="0" applyProtection="0"/>
    <xf numFmtId="0" fontId="9" fillId="16" borderId="5"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3" borderId="0" applyNumberFormat="0" applyBorder="0" applyAlignment="0" applyProtection="0"/>
  </cellStyleXfs>
  <cellXfs count="46">
    <xf numFmtId="0" fontId="0" fillId="0" borderId="0" xfId="0"/>
    <xf numFmtId="0" fontId="0" fillId="0" borderId="0" xfId="0" applyAlignment="1">
      <alignment horizontal="center" vertical="center"/>
    </xf>
    <xf numFmtId="0" fontId="0" fillId="0" borderId="0" xfId="0" applyAlignment="1">
      <alignment horizontal="left" vertical="center"/>
    </xf>
    <xf numFmtId="0" fontId="18" fillId="0" borderId="0" xfId="0" applyFont="1" applyAlignment="1">
      <alignment horizontal="center" vertical="center"/>
    </xf>
    <xf numFmtId="0" fontId="19" fillId="0" borderId="11"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12" xfId="0" applyFont="1" applyBorder="1" applyAlignment="1">
      <alignment horizontal="center" vertical="center"/>
    </xf>
    <xf numFmtId="14" fontId="18" fillId="0" borderId="12" xfId="0" applyNumberFormat="1" applyFont="1" applyBorder="1" applyAlignment="1">
      <alignment horizontal="center" vertical="center"/>
    </xf>
    <xf numFmtId="0" fontId="20" fillId="0" borderId="12" xfId="0" applyFont="1" applyBorder="1" applyAlignment="1">
      <alignment horizontal="center" vertical="center"/>
    </xf>
    <xf numFmtId="14" fontId="18" fillId="0" borderId="12" xfId="0" applyNumberFormat="1" applyFont="1" applyBorder="1" applyAlignment="1">
      <alignment horizontal="center" vertical="center" wrapText="1"/>
    </xf>
    <xf numFmtId="0" fontId="0" fillId="0" borderId="12" xfId="0" applyFont="1" applyBorder="1" applyAlignment="1">
      <alignment horizontal="center" vertical="center"/>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0" fontId="18" fillId="0" borderId="12" xfId="0"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12" xfId="0" applyFont="1" applyBorder="1" applyAlignment="1">
      <alignment horizontal="center" vertical="center" wrapText="1"/>
    </xf>
    <xf numFmtId="0" fontId="17" fillId="0" borderId="10" xfId="0" applyFont="1" applyBorder="1" applyAlignment="1">
      <alignment horizontal="center" vertical="center"/>
    </xf>
    <xf numFmtId="0" fontId="18" fillId="0" borderId="12"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wrapText="1"/>
    </xf>
    <xf numFmtId="0" fontId="20"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 xfId="0" applyFont="1" applyBorder="1" applyAlignment="1">
      <alignment horizontal="left" vertical="center" wrapText="1"/>
    </xf>
    <xf numFmtId="0" fontId="18" fillId="0" borderId="13" xfId="0" applyFont="1" applyBorder="1" applyAlignment="1">
      <alignment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Border="1" applyAlignment="1">
      <alignment horizontal="center" vertical="center"/>
    </xf>
    <xf numFmtId="49" fontId="0" fillId="0" borderId="0" xfId="0" applyNumberFormat="1" applyFont="1" applyBorder="1" applyAlignment="1">
      <alignment vertical="center" wrapText="1"/>
    </xf>
    <xf numFmtId="0" fontId="18" fillId="0" borderId="0" xfId="0" applyFont="1" applyBorder="1" applyAlignment="1">
      <alignment horizontal="center" vertical="center" wrapText="1"/>
    </xf>
    <xf numFmtId="0" fontId="18" fillId="0" borderId="0" xfId="0" applyFont="1" applyBorder="1" applyAlignment="1">
      <alignment horizontal="left"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wrapText="1"/>
    </xf>
    <xf numFmtId="49" fontId="18" fillId="0" borderId="13" xfId="0" applyNumberFormat="1" applyFont="1" applyBorder="1" applyAlignment="1">
      <alignment vertical="center" wrapText="1"/>
    </xf>
    <xf numFmtId="49" fontId="20" fillId="0" borderId="12" xfId="0" applyNumberFormat="1" applyFont="1" applyBorder="1" applyAlignment="1">
      <alignment vertical="center" wrapText="1"/>
    </xf>
    <xf numFmtId="49" fontId="18" fillId="0" borderId="12" xfId="0" applyNumberFormat="1" applyFont="1" applyBorder="1" applyAlignment="1">
      <alignment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cellXfs>
  <cellStyles count="42">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36" builtinId="29" customBuiltin="1"/>
    <cellStyle name="Ênfase2" xfId="37" builtinId="33" customBuiltin="1"/>
    <cellStyle name="Ênfase3" xfId="38" builtinId="37" customBuiltin="1"/>
    <cellStyle name="Ênfase4" xfId="39" builtinId="41" customBuiltin="1"/>
    <cellStyle name="Ênfase5" xfId="40" builtinId="45" customBuiltin="1"/>
    <cellStyle name="Ênfase6" xfId="41" builtinId="49" customBuiltin="1"/>
    <cellStyle name="Entrada" xfId="23" builtinId="20" customBuiltin="1"/>
    <cellStyle name="Incorreto" xfId="24" builtinId="27" customBuiltin="1"/>
    <cellStyle name="Neutra" xfId="25" builtinId="28" customBuiltin="1"/>
    <cellStyle name="Normal" xfId="0" builtinId="0"/>
    <cellStyle name="Nota" xfId="26" builtinId="10" customBuiltin="1"/>
    <cellStyle name="Saída" xfId="27" builtinId="21" customBuiltin="1"/>
    <cellStyle name="Texto de Aviso" xfId="28" builtinId="11" customBuiltin="1"/>
    <cellStyle name="Texto Explicativo" xfId="29" builtinId="53" customBuiltin="1"/>
    <cellStyle name="Título 1" xfId="31" builtinId="16" customBuiltin="1"/>
    <cellStyle name="Título 2" xfId="32" builtinId="17" customBuiltin="1"/>
    <cellStyle name="Título 3" xfId="33" builtinId="18" customBuiltin="1"/>
    <cellStyle name="Título 4" xfId="34" builtinId="19" customBuiltin="1"/>
    <cellStyle name="Título 5" xfId="35"/>
    <cellStyle name="Total" xfId="30"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tabSelected="1" zoomScale="90" zoomScaleNormal="90" workbookViewId="0">
      <selection activeCell="A2" sqref="A2"/>
    </sheetView>
  </sheetViews>
  <sheetFormatPr defaultRowHeight="15" x14ac:dyDescent="0.25"/>
  <cols>
    <col min="1" max="1" width="2.7109375" style="1" customWidth="1"/>
    <col min="2" max="2" width="49.42578125" style="2" customWidth="1"/>
    <col min="3" max="3" width="88.7109375" style="2" customWidth="1"/>
    <col min="4" max="4" width="23.85546875" style="1" customWidth="1"/>
    <col min="5" max="5" width="29.7109375" style="1" customWidth="1"/>
    <col min="6" max="6" width="22.7109375" style="1" customWidth="1"/>
    <col min="7" max="7" width="22.28515625" style="1" customWidth="1"/>
    <col min="8" max="8" width="55.5703125" style="1" customWidth="1"/>
    <col min="9" max="12" width="9.140625" style="1"/>
    <col min="13" max="13" width="30.140625" style="1" customWidth="1"/>
    <col min="14" max="16384" width="9.140625" style="1"/>
  </cols>
  <sheetData>
    <row r="1" spans="2:13" ht="32.25" x14ac:dyDescent="0.25">
      <c r="B1" s="17" t="s">
        <v>57</v>
      </c>
      <c r="C1" s="17"/>
      <c r="D1" s="17"/>
      <c r="E1" s="17"/>
      <c r="F1" s="17"/>
      <c r="G1" s="3"/>
      <c r="H1" s="3"/>
    </row>
    <row r="2" spans="2:13" ht="139.5" customHeight="1" x14ac:dyDescent="0.25">
      <c r="B2" s="4" t="s">
        <v>0</v>
      </c>
      <c r="C2" s="4" t="s">
        <v>1</v>
      </c>
      <c r="D2" s="4" t="s">
        <v>2</v>
      </c>
      <c r="E2" s="4" t="s">
        <v>3</v>
      </c>
      <c r="F2" s="4" t="s">
        <v>4</v>
      </c>
      <c r="G2" s="4" t="s">
        <v>5</v>
      </c>
      <c r="H2" s="4" t="s">
        <v>6</v>
      </c>
      <c r="M2" s="29"/>
    </row>
    <row r="3" spans="2:13" ht="47.25" x14ac:dyDescent="0.25">
      <c r="B3" s="5" t="str">
        <f>UPPER("Prover Certificação Digital")</f>
        <v>PROVER CERTIFICAÇÃO DIGITAL</v>
      </c>
      <c r="C3" s="5" t="s">
        <v>19</v>
      </c>
      <c r="D3" s="6" t="s">
        <v>7</v>
      </c>
      <c r="E3" s="6" t="s">
        <v>20</v>
      </c>
      <c r="F3" s="8">
        <v>43889</v>
      </c>
      <c r="G3" s="22" t="s">
        <v>60</v>
      </c>
      <c r="H3" s="38" t="s">
        <v>67</v>
      </c>
      <c r="M3" s="29"/>
    </row>
    <row r="4" spans="2:13" ht="47.25" x14ac:dyDescent="0.25">
      <c r="B4" s="12" t="str">
        <f>UPPER("Implantação do Sistema de controle patrimonial e de almoxarifado 5ª Região no âmbito da JFSE")</f>
        <v>IMPLANTAÇÃO DO SISTEMA DE CONTROLE PATRIMONIAL E DE ALMOXARIFADO 5ª REGIÃO NO ÂMBITO DA JFSE</v>
      </c>
      <c r="C4" s="12" t="s">
        <v>21</v>
      </c>
      <c r="D4" s="16" t="s">
        <v>7</v>
      </c>
      <c r="E4" s="13" t="s">
        <v>15</v>
      </c>
      <c r="F4" s="9" t="s">
        <v>15</v>
      </c>
      <c r="G4" s="23" t="s">
        <v>61</v>
      </c>
      <c r="H4" s="39" t="s">
        <v>38</v>
      </c>
      <c r="M4" s="30"/>
    </row>
    <row r="5" spans="2:13" ht="47.25" x14ac:dyDescent="0.25">
      <c r="B5" s="5" t="str">
        <f>UPPER("Manutenção da Central de Serviços N1 e N2")</f>
        <v>MANUTENÇÃO DA CENTRAL DE SERVIÇOS N1 E N2</v>
      </c>
      <c r="C5" s="5" t="s">
        <v>22</v>
      </c>
      <c r="D5" s="16" t="s">
        <v>7</v>
      </c>
      <c r="E5" s="6" t="s">
        <v>23</v>
      </c>
      <c r="F5" s="8">
        <v>43836</v>
      </c>
      <c r="G5" s="22" t="s">
        <v>62</v>
      </c>
      <c r="H5" s="38" t="s">
        <v>68</v>
      </c>
      <c r="M5" s="29"/>
    </row>
    <row r="6" spans="2:13" ht="63" x14ac:dyDescent="0.25">
      <c r="B6" s="12" t="str">
        <f>UPPER("Implantação do sistema de agendamento de salas, videoconferência e audiências (SisVídeo)")</f>
        <v>IMPLANTAÇÃO DO SISTEMA DE AGENDAMENTO DE SALAS, VIDEOCONFERÊNCIA E AUDIÊNCIAS (SISVÍDEO)</v>
      </c>
      <c r="C6" s="12" t="s">
        <v>24</v>
      </c>
      <c r="D6" s="13" t="s">
        <v>8</v>
      </c>
      <c r="E6" s="13" t="s">
        <v>15</v>
      </c>
      <c r="F6" s="9" t="s">
        <v>15</v>
      </c>
      <c r="G6" s="22" t="s">
        <v>62</v>
      </c>
      <c r="H6" s="38" t="s">
        <v>68</v>
      </c>
      <c r="M6" s="29"/>
    </row>
    <row r="7" spans="2:13" ht="47.25" x14ac:dyDescent="0.25">
      <c r="B7" s="12" t="str">
        <f>UPPER("Implantação de Sistema de controle de entrada de visitantes na JFSE (SisAcesso)")</f>
        <v>IMPLANTAÇÃO DE SISTEMA DE CONTROLE DE ENTRADA DE VISITANTES NA JFSE (SISACESSO)</v>
      </c>
      <c r="C7" s="12" t="s">
        <v>25</v>
      </c>
      <c r="D7" s="13" t="s">
        <v>8</v>
      </c>
      <c r="E7" s="13" t="s">
        <v>15</v>
      </c>
      <c r="F7" s="9" t="s">
        <v>15</v>
      </c>
      <c r="G7" s="22" t="s">
        <v>63</v>
      </c>
      <c r="H7" s="39" t="s">
        <v>39</v>
      </c>
      <c r="M7" s="30"/>
    </row>
    <row r="8" spans="2:13" ht="47.25" x14ac:dyDescent="0.25">
      <c r="B8" s="5" t="str">
        <f>UPPER("Modernização da Tipologia da Rede e Expansão da Rede Wi-Fi")</f>
        <v>MODERNIZAÇÃO DA TIPOLOGIA DA REDE E EXPANSÃO DA REDE WI-FI</v>
      </c>
      <c r="C8" s="5" t="s">
        <v>40</v>
      </c>
      <c r="D8" s="6" t="s">
        <v>8</v>
      </c>
      <c r="E8" s="6" t="s">
        <v>26</v>
      </c>
      <c r="F8" s="8">
        <v>43350</v>
      </c>
      <c r="G8" s="22" t="s">
        <v>62</v>
      </c>
      <c r="H8" s="38" t="s">
        <v>68</v>
      </c>
      <c r="M8" s="29"/>
    </row>
    <row r="9" spans="2:13" ht="31.5" x14ac:dyDescent="0.25">
      <c r="B9" s="5" t="str">
        <f>UPPER("Instalação de câmeras (CFTV) na sede da JFSE")</f>
        <v>INSTALAÇÃO DE CÂMERAS (CFTV) NA SEDE DA JFSE</v>
      </c>
      <c r="C9" s="5" t="s">
        <v>27</v>
      </c>
      <c r="D9" s="6" t="s">
        <v>8</v>
      </c>
      <c r="E9" s="6" t="s">
        <v>28</v>
      </c>
      <c r="F9" s="8">
        <v>43463</v>
      </c>
      <c r="G9" s="22" t="s">
        <v>64</v>
      </c>
      <c r="H9" s="40" t="s">
        <v>41</v>
      </c>
      <c r="M9" s="30"/>
    </row>
    <row r="10" spans="2:13" ht="63" x14ac:dyDescent="0.25">
      <c r="B10" s="5" t="str">
        <f>UPPER("Links de Acesso à Internet e de Interconexão com as Subseções.")</f>
        <v>LINKS DE ACESSO À INTERNET E DE INTERCONEXÃO COM AS SUBSEÇÕES.</v>
      </c>
      <c r="C10" s="5" t="s">
        <v>29</v>
      </c>
      <c r="D10" s="6" t="s">
        <v>7</v>
      </c>
      <c r="E10" s="6" t="s">
        <v>30</v>
      </c>
      <c r="F10" s="7"/>
      <c r="G10" s="22" t="s">
        <v>62</v>
      </c>
      <c r="H10" s="38" t="s">
        <v>68</v>
      </c>
      <c r="M10" s="29"/>
    </row>
    <row r="11" spans="2:13" ht="47.25" x14ac:dyDescent="0.25">
      <c r="B11" s="5" t="s">
        <v>59</v>
      </c>
      <c r="C11" s="5" t="s">
        <v>17</v>
      </c>
      <c r="D11" s="6" t="s">
        <v>8</v>
      </c>
      <c r="E11" s="6" t="s">
        <v>42</v>
      </c>
      <c r="F11" s="10">
        <v>43599</v>
      </c>
      <c r="G11" s="22" t="s">
        <v>62</v>
      </c>
      <c r="H11" s="38" t="s">
        <v>69</v>
      </c>
      <c r="M11" s="29"/>
    </row>
    <row r="12" spans="2:13" ht="47.25" x14ac:dyDescent="0.25">
      <c r="B12" s="5" t="str">
        <f>UPPER("Migração dos PAs e Documentos do FLUXUS para o SEI.")</f>
        <v>MIGRAÇÃO DOS PAS E DOCUMENTOS DO FLUXUS PARA O SEI.</v>
      </c>
      <c r="C12" s="5" t="s">
        <v>31</v>
      </c>
      <c r="D12" s="6" t="s">
        <v>18</v>
      </c>
      <c r="E12" s="6" t="s">
        <v>32</v>
      </c>
      <c r="F12" s="10">
        <v>43220</v>
      </c>
      <c r="G12" s="22" t="s">
        <v>65</v>
      </c>
      <c r="H12" s="25" t="s">
        <v>70</v>
      </c>
      <c r="M12" s="29"/>
    </row>
    <row r="13" spans="2:13" ht="78.75" x14ac:dyDescent="0.25">
      <c r="B13" s="5" t="str">
        <f>UPPER("Digitalização das Pastas Funcionais")</f>
        <v>DIGITALIZAÇÃO DAS PASTAS FUNCIONAIS</v>
      </c>
      <c r="C13" s="5" t="s">
        <v>33</v>
      </c>
      <c r="D13" s="6" t="s">
        <v>18</v>
      </c>
      <c r="E13" s="6" t="s">
        <v>34</v>
      </c>
      <c r="F13" s="10">
        <v>43434</v>
      </c>
      <c r="G13" s="22" t="s">
        <v>65</v>
      </c>
      <c r="H13" s="25" t="s">
        <v>71</v>
      </c>
      <c r="M13" s="29"/>
    </row>
    <row r="14" spans="2:13" ht="94.5" x14ac:dyDescent="0.25">
      <c r="B14" s="5" t="str">
        <f>UPPER("Programa de Qualidade de Vida no Trabalho")</f>
        <v>PROGRAMA DE QUALIDADE DE VIDA NO TRABALHO</v>
      </c>
      <c r="C14" s="5" t="s">
        <v>35</v>
      </c>
      <c r="D14" s="6" t="s">
        <v>36</v>
      </c>
      <c r="E14" s="6" t="s">
        <v>37</v>
      </c>
      <c r="F14" s="10" t="s">
        <v>76</v>
      </c>
      <c r="G14" s="22" t="s">
        <v>65</v>
      </c>
      <c r="H14" s="25" t="s">
        <v>72</v>
      </c>
    </row>
    <row r="15" spans="2:13" ht="15.75" x14ac:dyDescent="0.25">
      <c r="B15" s="18" t="s">
        <v>10</v>
      </c>
      <c r="C15" s="18" t="s">
        <v>11</v>
      </c>
      <c r="D15" s="19" t="s">
        <v>9</v>
      </c>
      <c r="E15" s="27" t="s">
        <v>77</v>
      </c>
      <c r="F15" s="27"/>
      <c r="G15" s="24" t="s">
        <v>64</v>
      </c>
      <c r="H15" s="24" t="s">
        <v>73</v>
      </c>
      <c r="L15" s="31"/>
      <c r="M15" s="32"/>
    </row>
    <row r="16" spans="2:13" ht="78.75" customHeight="1" x14ac:dyDescent="0.25">
      <c r="B16" s="18"/>
      <c r="C16" s="18"/>
      <c r="D16" s="19"/>
      <c r="E16" s="28"/>
      <c r="F16" s="28"/>
      <c r="G16" s="24"/>
      <c r="H16" s="24"/>
      <c r="L16" s="31"/>
      <c r="M16" s="32"/>
    </row>
    <row r="17" spans="2:13" ht="15.75" x14ac:dyDescent="0.25">
      <c r="B17" s="18" t="s">
        <v>12</v>
      </c>
      <c r="C17" s="18" t="s">
        <v>13</v>
      </c>
      <c r="D17" s="19" t="s">
        <v>9</v>
      </c>
      <c r="E17" s="11"/>
      <c r="F17" s="11"/>
      <c r="G17" s="24" t="s">
        <v>64</v>
      </c>
      <c r="H17" s="41" t="s">
        <v>78</v>
      </c>
      <c r="L17" s="31"/>
      <c r="M17" s="32"/>
    </row>
    <row r="18" spans="2:13" ht="32.25" customHeight="1" x14ac:dyDescent="0.25">
      <c r="B18" s="18"/>
      <c r="C18" s="18"/>
      <c r="D18" s="19"/>
      <c r="E18" s="11"/>
      <c r="F18" s="11"/>
      <c r="G18" s="24"/>
      <c r="H18" s="42"/>
      <c r="L18" s="31"/>
      <c r="M18" s="32"/>
    </row>
    <row r="19" spans="2:13" ht="15.75" x14ac:dyDescent="0.25">
      <c r="B19" s="18" t="s">
        <v>14</v>
      </c>
      <c r="C19" s="18" t="s">
        <v>43</v>
      </c>
      <c r="D19" s="19" t="s">
        <v>9</v>
      </c>
      <c r="E19" s="11"/>
      <c r="F19" s="11"/>
      <c r="G19" s="24" t="s">
        <v>64</v>
      </c>
      <c r="H19" s="24" t="s">
        <v>74</v>
      </c>
      <c r="L19" s="33"/>
      <c r="M19" s="34"/>
    </row>
    <row r="20" spans="2:13" ht="15.75" x14ac:dyDescent="0.25">
      <c r="B20" s="18"/>
      <c r="C20" s="18"/>
      <c r="D20" s="19"/>
      <c r="E20" s="11"/>
      <c r="F20" s="11"/>
      <c r="G20" s="24"/>
      <c r="H20" s="24"/>
      <c r="L20" s="33"/>
      <c r="M20" s="34"/>
    </row>
    <row r="21" spans="2:13" ht="47.25" x14ac:dyDescent="0.25">
      <c r="B21" s="5" t="s">
        <v>58</v>
      </c>
      <c r="C21" s="5" t="s">
        <v>44</v>
      </c>
      <c r="D21" s="6" t="s">
        <v>9</v>
      </c>
      <c r="E21" s="11"/>
      <c r="F21" s="11"/>
      <c r="G21" s="22" t="s">
        <v>66</v>
      </c>
      <c r="H21" s="26" t="s">
        <v>75</v>
      </c>
      <c r="L21" s="33"/>
      <c r="M21" s="34"/>
    </row>
    <row r="22" spans="2:13" ht="15.75" customHeight="1" x14ac:dyDescent="0.25">
      <c r="B22" s="18" t="s">
        <v>47</v>
      </c>
      <c r="C22" s="18" t="s">
        <v>48</v>
      </c>
      <c r="D22" s="19" t="s">
        <v>7</v>
      </c>
      <c r="E22" s="20" t="s">
        <v>45</v>
      </c>
      <c r="F22" s="21" t="s">
        <v>46</v>
      </c>
      <c r="G22" s="43" t="s">
        <v>79</v>
      </c>
      <c r="H22" s="24" t="s">
        <v>80</v>
      </c>
      <c r="L22" s="33"/>
      <c r="M22" s="34"/>
    </row>
    <row r="23" spans="2:13" ht="15.75" x14ac:dyDescent="0.25">
      <c r="B23" s="18"/>
      <c r="C23" s="18"/>
      <c r="D23" s="19"/>
      <c r="E23" s="20"/>
      <c r="F23" s="21"/>
      <c r="G23" s="44"/>
      <c r="H23" s="24"/>
      <c r="L23" s="31"/>
      <c r="M23" s="32"/>
    </row>
    <row r="24" spans="2:13" ht="15.75" x14ac:dyDescent="0.25">
      <c r="B24" s="18"/>
      <c r="C24" s="18"/>
      <c r="D24" s="19"/>
      <c r="E24" s="20"/>
      <c r="F24" s="21"/>
      <c r="G24" s="44"/>
      <c r="H24" s="24"/>
      <c r="L24" s="33"/>
      <c r="M24" s="34"/>
    </row>
    <row r="25" spans="2:13" ht="15.75" x14ac:dyDescent="0.25">
      <c r="B25" s="18"/>
      <c r="C25" s="18"/>
      <c r="D25" s="19"/>
      <c r="E25" s="20"/>
      <c r="F25" s="21"/>
      <c r="G25" s="45"/>
      <c r="H25" s="24"/>
      <c r="L25" s="31"/>
      <c r="M25" s="32"/>
    </row>
    <row r="26" spans="2:13" ht="47.25" x14ac:dyDescent="0.25">
      <c r="B26" s="5" t="s">
        <v>49</v>
      </c>
      <c r="C26" s="5" t="s">
        <v>50</v>
      </c>
      <c r="D26" s="6" t="s">
        <v>8</v>
      </c>
      <c r="E26" s="14" t="s">
        <v>51</v>
      </c>
      <c r="F26" s="7" t="s">
        <v>46</v>
      </c>
      <c r="G26" s="16" t="s">
        <v>79</v>
      </c>
      <c r="H26" s="22" t="s">
        <v>81</v>
      </c>
      <c r="L26" s="37"/>
      <c r="M26" s="35"/>
    </row>
    <row r="27" spans="2:13" ht="31.5" x14ac:dyDescent="0.25">
      <c r="B27" s="5" t="s">
        <v>52</v>
      </c>
      <c r="C27" s="5" t="s">
        <v>53</v>
      </c>
      <c r="D27" s="6" t="s">
        <v>7</v>
      </c>
      <c r="E27" s="14" t="s">
        <v>54</v>
      </c>
      <c r="F27" s="7" t="s">
        <v>46</v>
      </c>
      <c r="G27" s="16" t="s">
        <v>79</v>
      </c>
      <c r="H27" s="16" t="s">
        <v>82</v>
      </c>
      <c r="L27" s="37"/>
      <c r="M27" s="36"/>
    </row>
    <row r="28" spans="2:13" ht="110.25" x14ac:dyDescent="0.25">
      <c r="B28" s="5" t="s">
        <v>16</v>
      </c>
      <c r="C28" s="5" t="s">
        <v>55</v>
      </c>
      <c r="D28" s="6" t="s">
        <v>7</v>
      </c>
      <c r="E28" s="15" t="s">
        <v>56</v>
      </c>
      <c r="F28" s="7" t="s">
        <v>46</v>
      </c>
      <c r="G28" s="16" t="s">
        <v>79</v>
      </c>
      <c r="H28" s="16" t="s">
        <v>81</v>
      </c>
    </row>
    <row r="29" spans="2:13" ht="15" customHeight="1" x14ac:dyDescent="0.25">
      <c r="B29" s="1"/>
      <c r="C29" s="1"/>
    </row>
  </sheetData>
  <sheetProtection selectLockedCells="1" selectUnlockedCells="1"/>
  <mergeCells count="27">
    <mergeCell ref="G17:G18"/>
    <mergeCell ref="H17:H18"/>
    <mergeCell ref="G19:G20"/>
    <mergeCell ref="H19:H20"/>
    <mergeCell ref="M26:M27"/>
    <mergeCell ref="H15:H16"/>
    <mergeCell ref="H22:H25"/>
    <mergeCell ref="L26:L27"/>
    <mergeCell ref="G15:G16"/>
    <mergeCell ref="G22:G25"/>
    <mergeCell ref="B22:B25"/>
    <mergeCell ref="C22:C25"/>
    <mergeCell ref="D22:D25"/>
    <mergeCell ref="E22:E25"/>
    <mergeCell ref="F22:F25"/>
    <mergeCell ref="B19:B20"/>
    <mergeCell ref="C19:C20"/>
    <mergeCell ref="D19:D20"/>
    <mergeCell ref="B1:F1"/>
    <mergeCell ref="B15:B16"/>
    <mergeCell ref="C15:C16"/>
    <mergeCell ref="D15:D16"/>
    <mergeCell ref="B17:B18"/>
    <mergeCell ref="C17:C18"/>
    <mergeCell ref="D17:D18"/>
    <mergeCell ref="E15:E16"/>
    <mergeCell ref="F15:F16"/>
  </mergeCells>
  <pageMargins left="0.51180555555555551" right="0.51180555555555551" top="0.78749999999999998" bottom="0.78749999999999998"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selectLockedCells="1" selectUnlockedCells="1"/>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sheetProtection selectLockedCells="1" selectUnlockedCells="1"/>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Victor de Assis Menezes</dc:creator>
  <cp:lastModifiedBy>Francisco José Barroso de Aguiar Pessoa</cp:lastModifiedBy>
  <dcterms:created xsi:type="dcterms:W3CDTF">2019-03-07T18:19:37Z</dcterms:created>
  <dcterms:modified xsi:type="dcterms:W3CDTF">2019-10-04T22:26:19Z</dcterms:modified>
</cp:coreProperties>
</file>